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xr:revisionPtr revIDLastSave="0" documentId="13_ncr:1_{A7639022-AB72-4B96-A3DB-3D77AA1CCE8D}" xr6:coauthVersionLast="47" xr6:coauthVersionMax="47" xr10:uidLastSave="{00000000-0000-0000-0000-000000000000}"/>
  <workbookProtection workbookAlgorithmName="SHA-512" workbookHashValue="rUsl7sVutBnMvbNhkWqpDW3beCaeWbkuhvopFkTypEe1X4wa9pKbj2Odes2oNfYkqjPsjLWjL3wXRWWUdoX9rA==" workbookSaltValue="TZH7bvJRlg2R62gzV9/iuw==" workbookSpinCount="100000" lockStructure="1"/>
  <bookViews>
    <workbookView xWindow="7200" yWindow="4095" windowWidth="21600" windowHeight="11385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Y489" i="1" s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29" i="1"/>
  <c r="AX29" i="1"/>
  <c r="AX27" i="1"/>
  <c r="AY27" i="1"/>
  <c r="AX25" i="1"/>
  <c r="AY25" i="1"/>
  <c r="AY19" i="1"/>
  <c r="AY11" i="1"/>
  <c r="AX9" i="1"/>
  <c r="AY9" i="1"/>
  <c r="AY454" i="1" l="1"/>
  <c r="AY35" i="1"/>
  <c r="AY447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408" i="1"/>
  <c r="AX403" i="1" s="1"/>
  <c r="AY416" i="1"/>
  <c r="AY474" i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1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Y72" i="1"/>
  <c r="AX391" i="1"/>
  <c r="AY81" i="1"/>
  <c r="AX416" i="1"/>
  <c r="AX471" i="1"/>
  <c r="AY494" i="1"/>
  <c r="AY502" i="1"/>
  <c r="AX436" i="1"/>
  <c r="AX35" i="1"/>
  <c r="AY507" i="1" l="1"/>
  <c r="AY478" i="1"/>
  <c r="AY477" i="1" s="1"/>
  <c r="AX478" i="1"/>
  <c r="AX477" i="1" s="1"/>
  <c r="AX453" i="1"/>
  <c r="AY453" i="1"/>
  <c r="AY287" i="1"/>
  <c r="AY222" i="1"/>
  <c r="AX222" i="1"/>
  <c r="AX187" i="1"/>
  <c r="AX118" i="1"/>
  <c r="AX117" i="1" s="1"/>
  <c r="AY118" i="1"/>
  <c r="AY117" i="1" s="1"/>
  <c r="AY40" i="1"/>
  <c r="AY7" i="1" s="1"/>
  <c r="AY187" i="1"/>
  <c r="AX287" i="1"/>
  <c r="AX8" i="1"/>
  <c r="AX7" i="1" s="1"/>
  <c r="AY372" i="1"/>
  <c r="AX372" i="1"/>
  <c r="AY186" i="1" l="1"/>
  <c r="AY539" i="1" s="1"/>
  <c r="AX186" i="1"/>
  <c r="AX539" i="1" s="1"/>
  <c r="AX184" i="1"/>
  <c r="AY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<sst xmlns="http://schemas.openxmlformats.org/spreadsheetml/2006/main" count="1075" uniqueCount="1056">
  <si>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</si>
  <si>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</si>
  <si>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</si>
  <si>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</si>
  <si>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</si>
  <si>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</si>
  <si>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</si>
  <si>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</si>
  <si>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</si>
  <si>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</si>
  <si>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</si>
  <si>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</si>
  <si>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</si>
  <si>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</si>
  <si>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</si>
  <si>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</si>
  <si>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</si>
  <si>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</si>
  <si>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</si>
  <si>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</si>
  <si>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</si>
  <si>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</si>
  <si>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</si>
  <si>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</si>
  <si>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</si>
  <si>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</si>
  <si>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</si>
  <si>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</si>
  <si>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</si>
  <si>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</si>
  <si>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</si>
  <si>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</si>
  <si>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</si>
  <si>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</si>
  <si>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</si>
  <si>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</si>
  <si>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</si>
  <si>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</si>
  <si>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</si>
  <si>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</si>
  <si>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</si>
  <si>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</si>
  <si>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</si>
  <si>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</si>
  <si>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</si>
  <si>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</si>
  <si>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</si>
  <si>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</si>
  <si>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</si>
  <si>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</si>
  <si>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</si>
  <si>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</si>
  <si>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</si>
  <si>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</si>
  <si>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</si>
  <si>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</si>
  <si>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</si>
  <si>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</si>
  <si>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</si>
  <si>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</si>
  <si>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</si>
  <si>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</si>
  <si>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</si>
  <si>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</si>
  <si>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</si>
  <si>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</si>
  <si>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</si>
  <si>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</si>
  <si>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</si>
  <si>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</si>
  <si>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</si>
  <si>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</si>
  <si>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</si>
  <si>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</si>
  <si>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</si>
  <si>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</si>
  <si>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</si>
  <si>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</si>
  <si>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</si>
  <si>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</si>
  <si>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</si>
  <si>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</si>
  <si>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</si>
  <si>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</si>
  <si>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</si>
  <si>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</si>
  <si>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</si>
  <si>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</si>
  <si>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</si>
  <si>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</si>
  <si>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</si>
  <si>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</si>
  <si>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</si>
  <si>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</si>
  <si>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</si>
  <si>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</si>
  <si>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</si>
  <si>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</si>
  <si>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</si>
  <si>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</si>
  <si>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</si>
  <si>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</si>
  <si>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</si>
  <si>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</si>
  <si>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</si>
  <si>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</si>
  <si>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</si>
  <si>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</si>
  <si>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</si>
  <si>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</si>
  <si>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</si>
  <si>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</si>
  <si>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</si>
  <si>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</si>
  <si>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</si>
  <si>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</si>
  <si>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</si>
  <si>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</si>
  <si>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</si>
  <si>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</si>
  <si>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</si>
  <si>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</si>
  <si>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</si>
  <si>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</si>
  <si>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</si>
  <si>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</si>
  <si>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</si>
  <si>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</si>
  <si>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</si>
  <si>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</si>
  <si>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</si>
  <si>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</si>
  <si>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</si>
  <si>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</si>
  <si>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</si>
  <si>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</si>
  <si>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</si>
  <si>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</si>
  <si>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</si>
  <si>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</si>
  <si>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</si>
  <si>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</si>
  <si>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</si>
  <si>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</si>
  <si>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</si>
  <si>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</si>
  <si>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</si>
  <si>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</si>
  <si>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</si>
  <si>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</si>
  <si>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</si>
  <si>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</si>
  <si>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</si>
  <si>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</si>
  <si>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</si>
  <si>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</si>
  <si>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</si>
  <si>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</si>
  <si>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</si>
  <si>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</si>
  <si>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</si>
  <si>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</si>
  <si>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</si>
  <si>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</si>
  <si>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</si>
  <si>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</si>
  <si>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</si>
  <si>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</si>
  <si>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</si>
  <si>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</si>
  <si>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</si>
  <si>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</si>
  <si>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</si>
  <si>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</si>
  <si>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</si>
  <si>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</si>
  <si>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</si>
  <si>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</si>
  <si>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</si>
  <si>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</si>
  <si>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</si>
  <si>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</si>
  <si>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</si>
  <si>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</si>
  <si>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</si>
  <si>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</si>
  <si>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</si>
  <si>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</si>
  <si>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</si>
  <si>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</si>
  <si>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</si>
  <si>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</si>
  <si>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</si>
  <si>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</si>
  <si>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</si>
  <si>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</si>
  <si>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</si>
  <si>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</si>
  <si>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</si>
  <si>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</si>
  <si>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</si>
  <si>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</si>
  <si>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</si>
  <si>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</si>
  <si>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</si>
  <si>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</si>
  <si>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</si>
  <si>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</si>
  <si>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</si>
  <si>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</si>
  <si>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</si>
  <si>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</si>
  <si>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</si>
  <si>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</si>
  <si>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</si>
  <si>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</si>
  <si>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</si>
  <si>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</si>
  <si>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</si>
  <si>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</si>
  <si>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</si>
  <si>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</si>
  <si>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</si>
  <si>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</si>
  <si>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</si>
  <si>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</si>
  <si>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</si>
  <si>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</si>
  <si>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</si>
  <si>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</si>
  <si>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</si>
  <si>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</si>
  <si>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</si>
  <si>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</si>
  <si>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</si>
  <si>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</si>
  <si>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</si>
  <si>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</si>
  <si>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</si>
  <si>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</si>
  <si>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</si>
  <si>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</si>
  <si>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</si>
  <si>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</si>
  <si>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</si>
  <si>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</si>
  <si>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</si>
  <si>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</si>
  <si>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</si>
  <si>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</si>
  <si>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</si>
  <si>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</si>
  <si>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</si>
  <si>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</si>
  <si>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</si>
  <si>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</si>
  <si>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</si>
  <si>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</si>
  <si>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</si>
  <si>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</si>
  <si>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</si>
  <si>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</si>
  <si>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</si>
  <si>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</si>
  <si>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</si>
  <si>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</si>
  <si>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</si>
  <si>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</si>
  <si>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</si>
  <si>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</si>
  <si>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</si>
  <si>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</si>
  <si>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</si>
  <si>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</si>
  <si>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</si>
  <si>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</si>
  <si>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</si>
  <si>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</si>
  <si>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</si>
  <si>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</si>
  <si>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</si>
  <si>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</si>
  <si>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</si>
  <si>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</si>
  <si>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</si>
  <si>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</si>
  <si>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</si>
  <si>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</si>
  <si>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</si>
  <si>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</si>
  <si>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</si>
  <si>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</si>
  <si>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</si>
  <si>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</si>
  <si>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</si>
  <si>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</si>
  <si>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</si>
  <si>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</si>
  <si>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</si>
  <si>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</si>
  <si>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</si>
  <si>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</si>
  <si>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</si>
  <si>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</si>
  <si>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</si>
  <si>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</si>
  <si>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</si>
  <si>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</si>
  <si>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</si>
  <si>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</si>
  <si>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</si>
  <si>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</si>
  <si>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</si>
  <si>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</si>
  <si>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</si>
  <si>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</si>
  <si>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</si>
  <si>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</si>
  <si>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</si>
  <si>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</si>
  <si>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</si>
  <si>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</si>
  <si>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</si>
  <si>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</si>
  <si>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</si>
  <si>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</si>
  <si>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</si>
  <si>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</si>
  <si>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</si>
  <si>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</si>
  <si>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</si>
  <si>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</si>
  <si>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</si>
  <si>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</si>
  <si>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</si>
  <si>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</si>
  <si>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</si>
  <si>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</si>
  <si>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</si>
  <si>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</si>
  <si>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</si>
  <si>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</si>
  <si>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</si>
  <si>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</si>
  <si>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</si>
  <si>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</si>
  <si>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</si>
  <si>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</si>
  <si>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</si>
  <si>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</si>
  <si>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</si>
  <si>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</si>
  <si>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</si>
  <si>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</si>
  <si>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</si>
  <si>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</si>
  <si>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</si>
  <si>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</si>
  <si>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</si>
  <si>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</si>
  <si>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</si>
  <si>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</si>
  <si>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</si>
  <si>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</si>
  <si>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</si>
  <si>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</si>
  <si>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</si>
  <si>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</si>
  <si>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</si>
  <si>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</si>
  <si>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</si>
  <si>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</si>
  <si>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</si>
  <si>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</si>
  <si>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</si>
  <si>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</si>
  <si>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</si>
  <si>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</si>
  <si>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</si>
  <si>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</si>
  <si>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</si>
  <si>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</si>
  <si>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</si>
  <si>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</si>
  <si>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</si>
  <si>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</si>
  <si>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</si>
  <si>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</si>
  <si>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</si>
  <si>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</si>
  <si>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</si>
  <si>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</si>
  <si>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</si>
  <si>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</si>
  <si>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</si>
  <si>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</si>
  <si>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</si>
  <si>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</si>
  <si>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</si>
  <si>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</si>
  <si>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</si>
  <si>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</si>
  <si>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</si>
  <si>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</si>
  <si>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</si>
  <si>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</si>
  <si>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</si>
  <si>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</si>
  <si>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</si>
  <si>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</si>
  <si>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</si>
  <si>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</si>
  <si>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</si>
  <si>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</si>
  <si>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</si>
  <si>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</si>
  <si>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</si>
  <si>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</si>
  <si>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</si>
  <si>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</si>
  <si>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</si>
  <si>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</si>
  <si>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</si>
  <si>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</si>
  <si>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</si>
  <si>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</si>
  <si>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</si>
  <si>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</si>
  <si>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</si>
  <si>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</si>
  <si>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</si>
  <si>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</si>
  <si>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</si>
  <si>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</si>
  <si>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</si>
  <si>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</si>
  <si>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</si>
  <si>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</si>
  <si>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</si>
  <si>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</si>
  <si>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</si>
  <si>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</si>
  <si>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</si>
  <si>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</si>
  <si>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</si>
  <si>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</si>
  <si>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</si>
  <si>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</si>
  <si>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</si>
  <si>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</si>
  <si>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</si>
  <si>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</si>
  <si>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</si>
  <si>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</si>
  <si>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</si>
  <si>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</si>
  <si>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</si>
  <si>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</si>
  <si>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</si>
  <si>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</si>
  <si>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</si>
  <si>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</si>
  <si>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</si>
  <si>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</si>
  <si>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</si>
  <si>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</si>
  <si>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</si>
  <si>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</si>
  <si>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</si>
  <si>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</si>
  <si>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</si>
  <si>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</si>
  <si>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</si>
  <si>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</si>
  <si>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</si>
  <si>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</si>
  <si>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</si>
  <si>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</si>
  <si>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</si>
  <si>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</si>
  <si>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</si>
  <si>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</si>
  <si>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</si>
  <si>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</si>
  <si>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</si>
  <si>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</si>
  <si>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</si>
  <si>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</si>
  <si>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</si>
  <si>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</si>
  <si>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</si>
  <si>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</si>
  <si>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</si>
  <si>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</si>
  <si>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</si>
  <si>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</si>
  <si>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</si>
  <si>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</si>
  <si>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</si>
  <si>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</si>
  <si>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</si>
  <si>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</si>
  <si>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</si>
  <si>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</si>
  <si>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</si>
  <si>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</si>
  <si>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</si>
  <si>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</si>
  <si>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</si>
  <si>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</si>
  <si>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</si>
  <si>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</si>
  <si>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</si>
  <si>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</si>
  <si>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</si>
  <si>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</si>
  <si>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</si>
  <si>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</si>
  <si>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</si>
  <si>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</si>
  <si>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</si>
  <si>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</si>
  <si>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</si>
  <si>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</si>
  <si>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</si>
  <si>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</si>
  <si>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</si>
  <si>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</si>
  <si>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</si>
  <si>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</si>
  <si>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</si>
  <si>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</si>
  <si>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</si>
  <si>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</si>
  <si>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</si>
  <si>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</si>
  <si>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</si>
  <si>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</si>
  <si>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</si>
  <si>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</si>
  <si>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</si>
  <si>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</si>
  <si>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</si>
  <si>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</si>
  <si>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</si>
  <si>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</si>
  <si>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</si>
  <si>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</si>
  <si>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</si>
  <si>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</si>
  <si>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</si>
  <si>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</si>
  <si>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</si>
  <si>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</si>
  <si>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</si>
  <si>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</si>
  <si>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</si>
  <si>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</si>
  <si>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</si>
  <si>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</si>
  <si>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</si>
  <si>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</si>
  <si>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</si>
  <si>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</si>
  <si>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</si>
  <si>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</si>
  <si>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</si>
  <si>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</si>
  <si>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</si>
  <si>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</si>
  <si>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</si>
  <si>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</si>
  <si>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</si>
  <si>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</si>
  <si>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</si>
  <si>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</si>
  <si>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</si>
  <si>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</si>
  <si>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</si>
  <si>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</si>
  <si>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</si>
  <si>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</si>
  <si>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</si>
  <si>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</si>
  <si>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</si>
  <si>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</si>
  <si>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</si>
  <si>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</si>
  <si>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</si>
  <si>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</si>
  <si>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</si>
  <si>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</si>
  <si>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</si>
  <si>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</si>
  <si>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</si>
  <si>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</si>
  <si>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</si>
  <si>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</si>
  <si>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</si>
  <si>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</si>
  <si>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</si>
  <si>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</si>
  <si>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</si>
  <si>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</si>
  <si>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</si>
  <si>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</si>
  <si>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</si>
  <si>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</si>
  <si>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</si>
  <si>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</si>
  <si>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</si>
  <si>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</si>
  <si>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</si>
  <si>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</si>
  <si>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</si>
  <si>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</si>
  <si>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</si>
  <si>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</si>
  <si>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</si>
  <si>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</si>
  <si>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</si>
  <si>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</si>
  <si>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</si>
  <si>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</si>
  <si>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</si>
  <si>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</si>
  <si>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</si>
  <si>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</si>
  <si>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</si>
  <si>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</si>
  <si>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</si>
  <si>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</si>
  <si>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</si>
  <si>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</si>
  <si>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</si>
  <si>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</si>
  <si>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</si>
  <si>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</si>
  <si>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</si>
  <si>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</si>
  <si>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</si>
  <si>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</si>
  <si>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</si>
  <si>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</si>
  <si>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</si>
  <si>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</si>
  <si>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</si>
  <si>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</si>
  <si>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</si>
  <si>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</si>
  <si>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</si>
  <si>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</si>
  <si>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</si>
  <si>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</si>
  <si>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</si>
  <si>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</si>
  <si>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</si>
  <si>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</si>
  <si>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</si>
  <si>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</si>
  <si>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</si>
  <si>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</si>
  <si>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</si>
  <si>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</si>
  <si>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</si>
  <si>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</si>
  <si>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</si>
  <si>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</si>
  <si>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</si>
  <si>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</si>
  <si>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</si>
  <si>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</si>
  <si>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</si>
  <si>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</si>
  <si>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</si>
  <si>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</si>
  <si>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</si>
  <si>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</si>
  <si>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</si>
  <si>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</si>
  <si>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</si>
  <si>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</si>
  <si>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</si>
  <si>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</si>
  <si>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</si>
  <si>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</si>
  <si>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</si>
  <si>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</si>
  <si>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</si>
  <si>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</si>
  <si>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</si>
  <si>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</si>
  <si>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</si>
  <si>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</si>
  <si>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</si>
  <si>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</si>
  <si>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</si>
  <si>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</si>
  <si>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</si>
  <si>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</si>
  <si>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</si>
  <si>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</si>
  <si>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</si>
  <si>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</si>
  <si>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</si>
  <si>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</si>
  <si>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</si>
  <si>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</si>
  <si>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</si>
  <si>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</si>
  <si>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</si>
  <si>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</si>
  <si>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</si>
  <si>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</si>
  <si>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</si>
  <si>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</si>
  <si>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</si>
  <si>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</si>
  <si>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</si>
  <si>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</si>
  <si>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</si>
  <si>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</si>
  <si>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</si>
  <si>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</si>
  <si>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</si>
  <si>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</si>
  <si>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</si>
  <si>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</si>
  <si>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</si>
  <si>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</si>
  <si>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</si>
  <si>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</si>
  <si>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</si>
  <si>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</si>
  <si>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</si>
  <si>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</si>
  <si>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</si>
  <si>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</si>
  <si>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</si>
  <si>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</si>
  <si>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</si>
  <si>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</si>
  <si>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</si>
  <si>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</si>
  <si>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</si>
  <si>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</si>
  <si>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</si>
  <si>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</si>
  <si>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</si>
  <si>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</si>
  <si>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</si>
  <si>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</si>
  <si>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</si>
  <si>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</si>
  <si>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</si>
  <si>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</si>
  <si>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</si>
  <si>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</si>
  <si>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</si>
  <si>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</si>
  <si>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</si>
  <si>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</si>
  <si>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</si>
  <si>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</si>
  <si>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</si>
  <si>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</si>
  <si>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</si>
  <si>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</si>
  <si>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</si>
  <si>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</si>
  <si>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</si>
  <si>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</si>
  <si>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</si>
  <si>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</si>
  <si>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</si>
  <si>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</si>
  <si>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</si>
  <si>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</si>
  <si>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</si>
  <si>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</si>
  <si>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</si>
  <si>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</si>
  <si>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</si>
  <si>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</si>
  <si>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</si>
  <si>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</si>
  <si>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</si>
  <si>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</si>
  <si>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</si>
  <si>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</si>
  <si>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</si>
  <si>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</si>
  <si>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</si>
  <si>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</si>
  <si>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</si>
  <si>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</si>
  <si>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</si>
  <si>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</si>
  <si>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</si>
  <si>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</si>
  <si>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</si>
  <si>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</si>
  <si>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</si>
  <si>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</si>
  <si>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</si>
  <si>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</si>
  <si>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</si>
  <si>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</si>
  <si>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</si>
  <si>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</si>
  <si>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</si>
  <si>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</si>
  <si>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</si>
  <si>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</si>
  <si>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</si>
  <si>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</si>
  <si>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</si>
  <si>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</si>
  <si>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</si>
  <si>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</si>
  <si>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</si>
  <si>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</si>
  <si>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</si>
  <si>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</si>
  <si>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</si>
  <si>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</si>
  <si>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</si>
  <si>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</si>
  <si>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</si>
  <si>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</si>
  <si>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</si>
  <si>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</si>
  <si>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</si>
  <si>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</si>
  <si>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</si>
  <si>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</si>
  <si>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</si>
  <si>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</si>
  <si>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</si>
  <si>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</si>
  <si>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</si>
  <si>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</si>
  <si>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</si>
  <si>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</si>
  <si>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</si>
  <si>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</si>
  <si>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</si>
  <si>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</si>
  <si>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</si>
  <si>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</si>
  <si>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</si>
  <si>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</si>
  <si>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</si>
  <si>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</si>
  <si>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</si>
  <si>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</si>
  <si>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</si>
  <si>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</si>
  <si>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</si>
  <si>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</si>
  <si>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</si>
  <si>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</si>
  <si>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</si>
  <si>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</si>
  <si>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</si>
  <si>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</si>
  <si>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</si>
  <si>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</si>
  <si>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</si>
  <si>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</si>
  <si>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</si>
  <si>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</si>
  <si>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</si>
  <si>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</si>
  <si>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</si>
  <si>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</si>
  <si>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</si>
  <si>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</si>
  <si>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</si>
  <si>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</si>
  <si>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</si>
  <si>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</si>
  <si>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</si>
  <si>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</si>
  <si>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</si>
  <si>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</si>
  <si>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</si>
  <si>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</si>
  <si>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</si>
  <si>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</si>
  <si>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</si>
  <si>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</si>
  <si>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</si>
  <si>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</si>
  <si>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</si>
  <si>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</si>
  <si>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</si>
  <si>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</si>
  <si>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</si>
  <si>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</si>
  <si>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</si>
  <si>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</si>
  <si>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</si>
  <si>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</si>
  <si>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</si>
  <si>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</si>
  <si>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</si>
  <si>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</si>
  <si>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</si>
  <si>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</si>
  <si>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</si>
  <si>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</si>
  <si>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</si>
  <si>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</si>
  <si>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</si>
  <si>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</si>
  <si>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</si>
  <si>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</si>
  <si>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</si>
  <si>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</si>
  <si>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</si>
  <si>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</si>
  <si>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</si>
  <si>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</si>
  <si>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</si>
  <si>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</si>
  <si>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</si>
  <si>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</si>
  <si>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</si>
  <si>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</si>
  <si>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</si>
  <si>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</si>
  <si>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</si>
  <si>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</si>
  <si>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</si>
  <si>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</si>
  <si>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</si>
  <si>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</si>
  <si>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</si>
  <si>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</si>
  <si>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</si>
  <si>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</si>
  <si>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</si>
  <si>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</si>
  <si>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</si>
  <si>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</si>
  <si>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</si>
  <si>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</si>
  <si>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</si>
  <si>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</si>
  <si>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</si>
  <si>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</si>
  <si>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</si>
  <si>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</si>
  <si>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</si>
  <si>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</si>
  <si>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</si>
  <si>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</si>
  <si>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</si>
  <si>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</si>
  <si>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</si>
  <si>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</si>
  <si>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</si>
  <si>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</si>
  <si>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</si>
  <si>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</si>
  <si>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</si>
  <si>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</si>
  <si>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</si>
  <si>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</si>
  <si>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</si>
  <si>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</si>
  <si>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</si>
  <si>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</si>
  <si>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</si>
  <si>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</si>
  <si>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</si>
  <si>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</si>
  <si>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</si>
  <si>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</si>
  <si>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</si>
  <si>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</si>
  <si>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</si>
  <si>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</si>
  <si>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</si>
  <si>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</si>
  <si>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</si>
  <si>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</si>
  <si>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</si>
  <si>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</si>
  <si>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</si>
  <si>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</si>
  <si>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</si>
  <si>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</si>
  <si>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</si>
  <si>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</si>
  <si>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</si>
  <si>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</si>
  <si>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</si>
  <si>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</si>
  <si>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</si>
  <si>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</si>
  <si>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</si>
  <si>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</si>
  <si>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</si>
  <si>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</si>
  <si>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</si>
  <si>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</si>
  <si>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</si>
  <si>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</si>
  <si>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</si>
  <si>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</si>
  <si>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</si>
  <si>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</si>
  <si>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</si>
  <si>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</si>
  <si>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</si>
  <si>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</si>
  <si>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</si>
  <si>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</si>
  <si>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</si>
  <si>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</si>
  <si>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</si>
  <si>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</si>
  <si>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</si>
  <si>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</si>
  <si>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</si>
  <si>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</si>
  <si>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</si>
  <si>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</si>
  <si>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</si>
  <si>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</si>
  <si>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</si>
  <si>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</si>
  <si>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</si>
  <si>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</si>
  <si>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</si>
  <si>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</si>
  <si>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</si>
  <si>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</si>
  <si>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</si>
  <si>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</si>
  <si>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</si>
  <si>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</si>
  <si>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</si>
  <si>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</si>
  <si>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</si>
  <si>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</si>
  <si>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</si>
  <si>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</si>
  <si>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31 DE ENERO DE 2023</t>
  </si>
  <si>
    <t>LIC. OSCAR DANIEL CARRION CALVARIO</t>
  </si>
  <si>
    <t>MTRO. JOSE LUIS JIMENEZ DIAZ</t>
  </si>
  <si>
    <t>PRESIDENTE MUNICIPAL</t>
  </si>
  <si>
    <t>FUNCIONARIO ENCARGADO DE HACIENDA MUNICIPAL</t>
  </si>
  <si>
    <t>ASEJ2023-01-14-07-2023-1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</si>
</sst>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1" xfId="0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38"/>
      <c r="B1" s="41" t="s">
        <v>1049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1:51" ht="21" x14ac:dyDescent="0.35">
      <c r="A2" s="39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</row>
    <row r="3" spans="1:51" ht="18.75" x14ac:dyDescent="0.3">
      <c r="A3" s="40"/>
      <c r="B3" s="43" t="s">
        <v>1050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6" t="s">
        <v>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10039948.070000002</v>
      </c>
      <c r="AY7" s="13">
        <f>AY8+AY29+AY35+AY40+AY72+AY81+AY102</f>
        <v>59128186.140000001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3409502.73</v>
      </c>
      <c r="AY8" s="15">
        <f>AY9+AY11+AY15+AY16+AY17+AY18+AY19+AY25+AY27</f>
        <v>28704474.409999996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45690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45690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3351900.19</v>
      </c>
      <c r="AY11" s="17">
        <f>SUM(AY12:AY14)</f>
        <v>28100630.679999996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3088826.79</v>
      </c>
      <c r="AY12" s="20">
        <v>6460918.5800000001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263073.40000000002</v>
      </c>
      <c r="AY13" s="20">
        <v>20705422.719999999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0</v>
      </c>
      <c r="AY14" s="20">
        <v>934289.38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57602.54</v>
      </c>
      <c r="AY19" s="17">
        <f>SUM(AY20:AY24)</f>
        <v>558153.73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57602.54</v>
      </c>
      <c r="AY20" s="20">
        <v>558153.73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6131333.8200000003</v>
      </c>
      <c r="AY40" s="15">
        <f>AY41+AY46+AY47+AY62+AY68+AY70</f>
        <v>18565863.34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466259.98</v>
      </c>
      <c r="AY41" s="17">
        <f>SUM(AY42:AY45)</f>
        <v>3617713.63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169454.72</v>
      </c>
      <c r="AY42" s="20">
        <v>2225729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15574.5</v>
      </c>
      <c r="AY43" s="20">
        <v>177930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281230.76</v>
      </c>
      <c r="AY44" s="20">
        <v>1214054.6299999999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5242950.1100000003</v>
      </c>
      <c r="AY47" s="17">
        <f>SUM(AY48:AY61)</f>
        <v>12733990.779999999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172971.3</v>
      </c>
      <c r="AY48" s="20">
        <v>1605553.62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32301.05</v>
      </c>
      <c r="AY49" s="20">
        <v>79734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30306.880000000001</v>
      </c>
      <c r="AY50" s="20">
        <v>1224101.0900000001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9241.06</v>
      </c>
      <c r="AY52" s="20">
        <v>105962.21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38881.599999999999</v>
      </c>
      <c r="AY53" s="20">
        <v>0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192001.99</v>
      </c>
      <c r="AY54" s="20">
        <v>0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9075</v>
      </c>
      <c r="AY55" s="20">
        <v>131115.98000000001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0</v>
      </c>
      <c r="AY56" s="20">
        <v>714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4414017.74</v>
      </c>
      <c r="AY57" s="20">
        <v>6647917.3799999999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64586.5</v>
      </c>
      <c r="AY58" s="20">
        <v>740256.06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12195</v>
      </c>
      <c r="AY59" s="20">
        <v>91873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235240.74</v>
      </c>
      <c r="AY60" s="20">
        <v>1810428.01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32131.25</v>
      </c>
      <c r="AY61" s="20">
        <v>296335.43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421866.73</v>
      </c>
      <c r="AY62" s="17">
        <f>SUM(AY63:AY67)</f>
        <v>2210078.9300000002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421866.73</v>
      </c>
      <c r="AY63" s="20">
        <v>2210078.9300000002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257</v>
      </c>
      <c r="AY70" s="17">
        <f>SUM(AY71)</f>
        <v>4080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257</v>
      </c>
      <c r="AY71" s="20">
        <v>4080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359471.63</v>
      </c>
      <c r="AY72" s="15">
        <f>AY73+AY76+AY77+AY78+AY80</f>
        <v>6965287.46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359471.63</v>
      </c>
      <c r="AY73" s="17">
        <f>SUM(AY74:AY75)</f>
        <v>6965287.46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97392</v>
      </c>
      <c r="AY74" s="20">
        <v>767387.5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262079.63</v>
      </c>
      <c r="AY75" s="20">
        <v>6197899.96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139639.89000000001</v>
      </c>
      <c r="AY81" s="15">
        <f>AY82+AY83+AY85+AY87+AY89+AY91+AY93+AY94+AY100</f>
        <v>4892560.93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139639.89000000001</v>
      </c>
      <c r="AY100" s="17">
        <f>SUM(AY101)</f>
        <v>4892560.93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139639.89000000001</v>
      </c>
      <c r="AY101" s="20">
        <v>4892560.93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x14ac:dyDescent="0.25">
      <c r="A114" s="10">
        <v>41900</v>
      </c>
      <c r="B114" s="21" t="s">
        <v>205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AX115+AX116</f>
        <v>0</v>
      </c>
      <c r="AY114" s="15">
        <f>AY115+AY116</f>
        <v>0</v>
      </c>
      <c r="AZ114" s="15">
        <f>AZ115+AZ117+AZ118+AZ120+AZ121+AZ122+AZ123+AZ125</f>
        <v>0</v>
      </c>
    </row>
    <row r="115" spans="1:52" x14ac:dyDescent="0.25">
      <c r="A115" s="10">
        <v>41910</v>
      </c>
      <c r="B115" s="16" t="s">
        <v>206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7">
        <v>0</v>
      </c>
      <c r="AY115" s="17">
        <v>0</v>
      </c>
    </row>
    <row r="116" spans="1:52" x14ac:dyDescent="0.25">
      <c r="A116" s="10">
        <v>41920</v>
      </c>
      <c r="B116" s="16" t="s">
        <v>207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7">
        <v>0</v>
      </c>
      <c r="AY116" s="17">
        <v>0</v>
      </c>
    </row>
    <row r="117" spans="1:52" ht="15.75" x14ac:dyDescent="0.25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9189454.9800000004</v>
      </c>
      <c r="AY117" s="13">
        <f>AY118+AY149</f>
        <v>105222597.86</v>
      </c>
    </row>
    <row r="118" spans="1:52" x14ac:dyDescent="0.25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9189454.9800000004</v>
      </c>
      <c r="AY118" s="15">
        <f>AY119+AY132+AY135+AY140+AY146</f>
        <v>105222597.86</v>
      </c>
    </row>
    <row r="119" spans="1:52" x14ac:dyDescent="0.25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5487603.080000001</v>
      </c>
      <c r="AY119" s="17">
        <f>SUM(AY120:AY131)</f>
        <v>68382134.409999996</v>
      </c>
    </row>
    <row r="120" spans="1:52" x14ac:dyDescent="0.25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4103439.46</v>
      </c>
      <c r="AY120" s="20">
        <v>68382134.409999996</v>
      </c>
    </row>
    <row r="121" spans="1:52" x14ac:dyDescent="0.25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542821.86</v>
      </c>
      <c r="AY121" s="20">
        <v>0</v>
      </c>
    </row>
    <row r="122" spans="1:52" x14ac:dyDescent="0.25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248207.33</v>
      </c>
      <c r="AY122" s="20">
        <v>0</v>
      </c>
    </row>
    <row r="123" spans="1:52" x14ac:dyDescent="0.25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0</v>
      </c>
      <c r="AY123" s="20">
        <v>0</v>
      </c>
    </row>
    <row r="124" spans="1:52" x14ac:dyDescent="0.25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25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120592.72</v>
      </c>
      <c r="AY125" s="20">
        <v>0</v>
      </c>
    </row>
    <row r="126" spans="1:52" x14ac:dyDescent="0.25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25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25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119343.36</v>
      </c>
      <c r="AY128" s="20">
        <v>0</v>
      </c>
    </row>
    <row r="129" spans="1:51" x14ac:dyDescent="0.25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56228.65</v>
      </c>
      <c r="AY129" s="20">
        <v>0</v>
      </c>
    </row>
    <row r="130" spans="1:51" x14ac:dyDescent="0.25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296969.7</v>
      </c>
      <c r="AY131" s="20">
        <v>0</v>
      </c>
    </row>
    <row r="132" spans="1:51" x14ac:dyDescent="0.25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3701851.9000000004</v>
      </c>
      <c r="AY132" s="17">
        <f>SUM(AY133:AY134)</f>
        <v>35144823.450000003</v>
      </c>
    </row>
    <row r="133" spans="1:51" x14ac:dyDescent="0.25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937354.8</v>
      </c>
      <c r="AY133" s="20">
        <v>7395012.0199999996</v>
      </c>
    </row>
    <row r="134" spans="1:51" x14ac:dyDescent="0.25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2764497.1</v>
      </c>
      <c r="AY134" s="20">
        <v>27749811.43</v>
      </c>
    </row>
    <row r="135" spans="1:51" x14ac:dyDescent="0.25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0</v>
      </c>
      <c r="AY135" s="17">
        <f>SUM(AY136:AY139)</f>
        <v>1695640</v>
      </c>
    </row>
    <row r="136" spans="1:51" x14ac:dyDescent="0.25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0</v>
      </c>
      <c r="AY139" s="20">
        <v>1695640</v>
      </c>
    </row>
    <row r="140" spans="1:51" x14ac:dyDescent="0.25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7" t="s">
        <v>342</v>
      </c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27">
        <f>AX7+AX117+AX161</f>
        <v>19229403.050000004</v>
      </c>
      <c r="AY184" s="27">
        <f>AY7+AY117+AY161</f>
        <v>164350784</v>
      </c>
    </row>
    <row r="185" spans="1:52" ht="18.75" x14ac:dyDescent="0.25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13360443.02</v>
      </c>
      <c r="AY186" s="13">
        <f>AY187+AY222+AY287</f>
        <v>130096875.336</v>
      </c>
    </row>
    <row r="187" spans="1:52" x14ac:dyDescent="0.25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5055335.7899999991</v>
      </c>
      <c r="AY187" s="15">
        <f>AY188+AY193+AY198+AY207+AY212+AY219</f>
        <v>64761809.289999999</v>
      </c>
    </row>
    <row r="188" spans="1:52" x14ac:dyDescent="0.25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3259198.8899999997</v>
      </c>
      <c r="AY188" s="17">
        <f>SUM(AY189:AY192)</f>
        <v>36756590.420000002</v>
      </c>
    </row>
    <row r="189" spans="1:52" x14ac:dyDescent="0.25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154977.29999999999</v>
      </c>
      <c r="AY189" s="20">
        <v>1805565.43</v>
      </c>
    </row>
    <row r="190" spans="1:52" x14ac:dyDescent="0.25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3104221.59</v>
      </c>
      <c r="AY191" s="20">
        <v>34951024.990000002</v>
      </c>
    </row>
    <row r="192" spans="1:52" x14ac:dyDescent="0.25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1387518.01</v>
      </c>
      <c r="AY193" s="17">
        <f>SUM(AY194:AY197)</f>
        <v>14232786.300000001</v>
      </c>
    </row>
    <row r="194" spans="1:51" x14ac:dyDescent="0.25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1387518.01</v>
      </c>
      <c r="AY195" s="20">
        <v>14232786.300000001</v>
      </c>
    </row>
    <row r="196" spans="1:51" x14ac:dyDescent="0.25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354142.12</v>
      </c>
      <c r="AY198" s="17">
        <f>SUM(AY199:AY206)</f>
        <v>12225626.609999999</v>
      </c>
    </row>
    <row r="199" spans="1:51" x14ac:dyDescent="0.25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276794.21999999997</v>
      </c>
      <c r="AY199" s="20">
        <v>2699912.72</v>
      </c>
    </row>
    <row r="200" spans="1:51" x14ac:dyDescent="0.25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0</v>
      </c>
      <c r="AY200" s="20">
        <v>8403701.5999999996</v>
      </c>
    </row>
    <row r="201" spans="1:51" x14ac:dyDescent="0.25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77347.899999999994</v>
      </c>
      <c r="AY201" s="20">
        <v>1122012.29</v>
      </c>
    </row>
    <row r="202" spans="1:51" x14ac:dyDescent="0.25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21671.3</v>
      </c>
      <c r="AY212" s="17">
        <f>SUM(AY213:AY218)</f>
        <v>300471.78000000003</v>
      </c>
    </row>
    <row r="213" spans="1:51" x14ac:dyDescent="0.25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21671.3</v>
      </c>
      <c r="AY214" s="20">
        <v>262474.7</v>
      </c>
    </row>
    <row r="215" spans="1:51" x14ac:dyDescent="0.25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0</v>
      </c>
      <c r="AY218" s="20">
        <v>37997.08</v>
      </c>
    </row>
    <row r="219" spans="1:51" x14ac:dyDescent="0.25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32805.47</v>
      </c>
      <c r="AY219" s="17">
        <v>1246334.18</v>
      </c>
    </row>
    <row r="220" spans="1:51" x14ac:dyDescent="0.25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32805.47</v>
      </c>
      <c r="AY220" s="20">
        <v>1246334.18</v>
      </c>
    </row>
    <row r="221" spans="1:51" x14ac:dyDescent="0.25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2782303.9400000004</v>
      </c>
      <c r="AY222" s="15">
        <f>AY223+AY232+AY236+AY246+AY256+AY264+AY267+AY273+AY277</f>
        <v>28017283.765999999</v>
      </c>
    </row>
    <row r="223" spans="1:51" x14ac:dyDescent="0.25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249028.2</v>
      </c>
      <c r="AY223" s="17">
        <f>SUM(AY224:AY231)</f>
        <v>2912283.1799999997</v>
      </c>
    </row>
    <row r="224" spans="1:51" x14ac:dyDescent="0.25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72337.929999999993</v>
      </c>
      <c r="AY224" s="20">
        <v>777449.89</v>
      </c>
    </row>
    <row r="225" spans="1:51" x14ac:dyDescent="0.25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0</v>
      </c>
    </row>
    <row r="226" spans="1:51" x14ac:dyDescent="0.25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23727.5</v>
      </c>
      <c r="AY227" s="20">
        <v>250796.85</v>
      </c>
    </row>
    <row r="228" spans="1:51" x14ac:dyDescent="0.25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655</v>
      </c>
      <c r="AY228" s="20">
        <v>278426.23</v>
      </c>
    </row>
    <row r="229" spans="1:51" x14ac:dyDescent="0.25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112896.97</v>
      </c>
      <c r="AY229" s="20">
        <v>1066074.45</v>
      </c>
    </row>
    <row r="230" spans="1:51" x14ac:dyDescent="0.25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39410.800000000003</v>
      </c>
      <c r="AY231" s="20">
        <v>539535.76</v>
      </c>
    </row>
    <row r="232" spans="1:51" x14ac:dyDescent="0.25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32642.14</v>
      </c>
      <c r="AY232" s="17">
        <f>SUM(AY233:AY235)</f>
        <v>307580.61000000004</v>
      </c>
    </row>
    <row r="233" spans="1:51" x14ac:dyDescent="0.25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28792.14</v>
      </c>
      <c r="AY233" s="20">
        <v>266177.84000000003</v>
      </c>
    </row>
    <row r="234" spans="1:51" x14ac:dyDescent="0.25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3850</v>
      </c>
      <c r="AY234" s="20">
        <v>41402.769999999997</v>
      </c>
    </row>
    <row r="235" spans="1:51" x14ac:dyDescent="0.25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901077.7</v>
      </c>
      <c r="AY246" s="17">
        <f>SUM(AY247:AY255)</f>
        <v>8989975.6300000008</v>
      </c>
    </row>
    <row r="247" spans="1:51" x14ac:dyDescent="0.25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96277.54</v>
      </c>
      <c r="AY247" s="20">
        <v>756638.98</v>
      </c>
    </row>
    <row r="248" spans="1:51" x14ac:dyDescent="0.25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164414.04999999999</v>
      </c>
      <c r="AY248" s="20">
        <v>885506.18</v>
      </c>
    </row>
    <row r="249" spans="1:51" x14ac:dyDescent="0.25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15218.46</v>
      </c>
      <c r="AY249" s="20">
        <v>138425.19</v>
      </c>
    </row>
    <row r="250" spans="1:51" x14ac:dyDescent="0.25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209533.3</v>
      </c>
    </row>
    <row r="251" spans="1:51" x14ac:dyDescent="0.25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7420</v>
      </c>
    </row>
    <row r="252" spans="1:51" x14ac:dyDescent="0.25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426915.92</v>
      </c>
      <c r="AY252" s="20">
        <v>5337345.12</v>
      </c>
    </row>
    <row r="253" spans="1:51" x14ac:dyDescent="0.25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40363.33</v>
      </c>
      <c r="AY253" s="20">
        <v>59651.15</v>
      </c>
    </row>
    <row r="254" spans="1:51" x14ac:dyDescent="0.25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0</v>
      </c>
      <c r="AY254" s="20">
        <v>65264.98</v>
      </c>
    </row>
    <row r="255" spans="1:51" x14ac:dyDescent="0.25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157888.4</v>
      </c>
      <c r="AY255" s="20">
        <v>1530190.73</v>
      </c>
    </row>
    <row r="256" spans="1:51" x14ac:dyDescent="0.25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263477.34999999998</v>
      </c>
      <c r="AY256" s="17">
        <f>SUM(AY257:AY263)</f>
        <v>2559607.8699999996</v>
      </c>
    </row>
    <row r="257" spans="1:51" x14ac:dyDescent="0.25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100297.54</v>
      </c>
      <c r="AY257" s="20">
        <v>533010.25</v>
      </c>
    </row>
    <row r="258" spans="1:51" x14ac:dyDescent="0.25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20735.77</v>
      </c>
      <c r="AY258" s="20">
        <v>77667.59</v>
      </c>
    </row>
    <row r="259" spans="1:51" x14ac:dyDescent="0.25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142444.04</v>
      </c>
      <c r="AY259" s="20">
        <v>1493425.29</v>
      </c>
    </row>
    <row r="260" spans="1:51" x14ac:dyDescent="0.25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0</v>
      </c>
      <c r="AY260" s="20">
        <v>450173.73</v>
      </c>
    </row>
    <row r="261" spans="1:51" x14ac:dyDescent="0.25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0</v>
      </c>
      <c r="AY262" s="20">
        <v>5331.01</v>
      </c>
    </row>
    <row r="263" spans="1:51" x14ac:dyDescent="0.25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911302.77</v>
      </c>
      <c r="AY264" s="17">
        <f>SUM(AY265:AY266)</f>
        <v>10373404.65</v>
      </c>
    </row>
    <row r="265" spans="1:51" x14ac:dyDescent="0.25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911302.77</v>
      </c>
      <c r="AY265" s="20">
        <v>10373404.65</v>
      </c>
    </row>
    <row r="266" spans="1:51" x14ac:dyDescent="0.25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23304.04</v>
      </c>
      <c r="AY267" s="17">
        <f>SUM(AY268:AY272)</f>
        <v>712750.94</v>
      </c>
    </row>
    <row r="268" spans="1:51" x14ac:dyDescent="0.25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0</v>
      </c>
      <c r="AY268" s="20">
        <v>322548.15999999997</v>
      </c>
    </row>
    <row r="269" spans="1:51" x14ac:dyDescent="0.25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20056.04</v>
      </c>
      <c r="AY269" s="20">
        <v>211158.24</v>
      </c>
    </row>
    <row r="270" spans="1:51" x14ac:dyDescent="0.25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3248</v>
      </c>
      <c r="AY270" s="20">
        <v>178048.53</v>
      </c>
    </row>
    <row r="271" spans="1:51" x14ac:dyDescent="0.25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996.01</v>
      </c>
    </row>
    <row r="272" spans="1:51" x14ac:dyDescent="0.25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0</v>
      </c>
    </row>
    <row r="273" spans="1:51" x14ac:dyDescent="0.25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56212.5</v>
      </c>
    </row>
    <row r="274" spans="1:51" x14ac:dyDescent="0.25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56212.5</v>
      </c>
    </row>
    <row r="275" spans="1:51" x14ac:dyDescent="0.25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401471.74</v>
      </c>
      <c r="AY277" s="17">
        <f>SUM(AY278:AY286)</f>
        <v>2105468.3859999999</v>
      </c>
    </row>
    <row r="278" spans="1:51" x14ac:dyDescent="0.25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71341.23</v>
      </c>
      <c r="AY278" s="20">
        <v>339768.75</v>
      </c>
    </row>
    <row r="279" spans="1:51" x14ac:dyDescent="0.25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3235.01</v>
      </c>
      <c r="AY279" s="20">
        <v>20740.47</v>
      </c>
    </row>
    <row r="280" spans="1:51" x14ac:dyDescent="0.25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10986.04</v>
      </c>
    </row>
    <row r="281" spans="1:51" x14ac:dyDescent="0.25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11155.2</v>
      </c>
      <c r="AY281" s="20">
        <v>85775.5</v>
      </c>
    </row>
    <row r="282" spans="1:51" x14ac:dyDescent="0.25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2900</v>
      </c>
    </row>
    <row r="283" spans="1:51" x14ac:dyDescent="0.25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125746.16</v>
      </c>
      <c r="AY283" s="20">
        <v>1495963.17</v>
      </c>
    </row>
    <row r="284" spans="1:51" x14ac:dyDescent="0.25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16609</v>
      </c>
    </row>
    <row r="285" spans="1:51" x14ac:dyDescent="0.25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189994.14</v>
      </c>
      <c r="AY285" s="20">
        <v>132725.45600000001</v>
      </c>
    </row>
    <row r="286" spans="1:51" x14ac:dyDescent="0.25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25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5522803.2899999991</v>
      </c>
      <c r="AY287" s="15">
        <f>AY288+AY298+AY308+AY318+AY328+AY338+AY346+AY356+AY362</f>
        <v>37317782.280000001</v>
      </c>
    </row>
    <row r="288" spans="1:51" x14ac:dyDescent="0.25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1028747.07</v>
      </c>
      <c r="AY288" s="17">
        <v>12753734.289999999</v>
      </c>
    </row>
    <row r="289" spans="1:51" x14ac:dyDescent="0.25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1010774</v>
      </c>
      <c r="AY289" s="20">
        <v>12486609</v>
      </c>
    </row>
    <row r="290" spans="1:51" x14ac:dyDescent="0.25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0</v>
      </c>
      <c r="AY290" s="20">
        <v>8292.65</v>
      </c>
    </row>
    <row r="291" spans="1:51" x14ac:dyDescent="0.25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11419.07</v>
      </c>
      <c r="AY292" s="20">
        <v>151786.84</v>
      </c>
    </row>
    <row r="293" spans="1:51" x14ac:dyDescent="0.25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200</v>
      </c>
    </row>
    <row r="294" spans="1:51" x14ac:dyDescent="0.25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53766</v>
      </c>
    </row>
    <row r="295" spans="1:51" x14ac:dyDescent="0.25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6554</v>
      </c>
      <c r="AY295" s="20">
        <v>53030.8</v>
      </c>
    </row>
    <row r="296" spans="1:51" x14ac:dyDescent="0.25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0</v>
      </c>
      <c r="AY296" s="20">
        <v>49</v>
      </c>
    </row>
    <row r="297" spans="1:51" x14ac:dyDescent="0.25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402056.09</v>
      </c>
      <c r="AY298" s="17">
        <f>SUM(AY299:AY307)</f>
        <v>3318480.27</v>
      </c>
    </row>
    <row r="299" spans="1:51" x14ac:dyDescent="0.25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22500</v>
      </c>
      <c r="AY299" s="20">
        <v>25000</v>
      </c>
    </row>
    <row r="300" spans="1:51" x14ac:dyDescent="0.25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2000</v>
      </c>
      <c r="AY300" s="20">
        <v>103794.06</v>
      </c>
    </row>
    <row r="301" spans="1:51" x14ac:dyDescent="0.25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32703.75</v>
      </c>
      <c r="AY303" s="20">
        <v>1802409.45</v>
      </c>
    </row>
    <row r="304" spans="1:51" x14ac:dyDescent="0.25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13920</v>
      </c>
      <c r="AY304" s="20">
        <v>133597.84</v>
      </c>
    </row>
    <row r="305" spans="1:51" x14ac:dyDescent="0.25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330932.34000000003</v>
      </c>
      <c r="AY307" s="20">
        <v>1253678.92</v>
      </c>
    </row>
    <row r="308" spans="1:51" x14ac:dyDescent="0.25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0</v>
      </c>
      <c r="AY308" s="17">
        <f>SUM(AY309:AY317)</f>
        <v>329794.65999999997</v>
      </c>
    </row>
    <row r="309" spans="1:51" x14ac:dyDescent="0.25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25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0</v>
      </c>
      <c r="AY312" s="20">
        <v>310728</v>
      </c>
    </row>
    <row r="313" spans="1:51" x14ac:dyDescent="0.25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19066.66</v>
      </c>
    </row>
    <row r="318" spans="1:51" x14ac:dyDescent="0.25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17619.39</v>
      </c>
      <c r="AY318" s="17">
        <f>SUM(AY319:AY327)</f>
        <v>701996.88</v>
      </c>
    </row>
    <row r="319" spans="1:51" x14ac:dyDescent="0.25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4926.5200000000004</v>
      </c>
      <c r="AY319" s="20">
        <v>29514.91</v>
      </c>
    </row>
    <row r="320" spans="1:51" x14ac:dyDescent="0.25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12692.87</v>
      </c>
      <c r="AY323" s="20">
        <v>662783.57999999996</v>
      </c>
    </row>
    <row r="324" spans="1:51" x14ac:dyDescent="0.25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0</v>
      </c>
      <c r="AY325" s="20">
        <v>9510.4699999999993</v>
      </c>
    </row>
    <row r="326" spans="1:51" x14ac:dyDescent="0.25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187.92</v>
      </c>
    </row>
    <row r="328" spans="1:51" x14ac:dyDescent="0.25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336018.07</v>
      </c>
      <c r="AY328" s="17">
        <f>SUM(AY329:AY337)</f>
        <v>5090204.51</v>
      </c>
    </row>
    <row r="329" spans="1:51" x14ac:dyDescent="0.25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251638</v>
      </c>
      <c r="AY329" s="20">
        <v>3795176.9</v>
      </c>
    </row>
    <row r="330" spans="1:51" x14ac:dyDescent="0.25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0</v>
      </c>
      <c r="AY330" s="20">
        <v>1797.84</v>
      </c>
    </row>
    <row r="331" spans="1:51" x14ac:dyDescent="0.25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0</v>
      </c>
      <c r="AY331" s="20">
        <v>12414</v>
      </c>
    </row>
    <row r="332" spans="1:51" x14ac:dyDescent="0.25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25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54738.07</v>
      </c>
      <c r="AY333" s="20">
        <v>784922.67</v>
      </c>
    </row>
    <row r="334" spans="1:51" x14ac:dyDescent="0.25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25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27842</v>
      </c>
      <c r="AY335" s="20">
        <v>172163.1</v>
      </c>
    </row>
    <row r="336" spans="1:51" x14ac:dyDescent="0.25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0</v>
      </c>
      <c r="AY336" s="20">
        <v>0</v>
      </c>
    </row>
    <row r="337" spans="1:51" x14ac:dyDescent="0.25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1800</v>
      </c>
      <c r="AY337" s="20">
        <v>323730</v>
      </c>
    </row>
    <row r="338" spans="1:51" x14ac:dyDescent="0.25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16240</v>
      </c>
      <c r="AY338" s="17">
        <f>SUM(AY339:AY345)</f>
        <v>258572</v>
      </c>
    </row>
    <row r="339" spans="1:51" x14ac:dyDescent="0.25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16240</v>
      </c>
      <c r="AY339" s="20">
        <v>242912</v>
      </c>
    </row>
    <row r="340" spans="1:51" x14ac:dyDescent="0.25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15660</v>
      </c>
    </row>
    <row r="341" spans="1:51" x14ac:dyDescent="0.25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89911.46</v>
      </c>
      <c r="AY346" s="17">
        <f>SUM(AY347:AY355)</f>
        <v>942053.34</v>
      </c>
    </row>
    <row r="347" spans="1:51" x14ac:dyDescent="0.25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5154</v>
      </c>
    </row>
    <row r="348" spans="1:51" x14ac:dyDescent="0.25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2305</v>
      </c>
      <c r="AY348" s="20">
        <v>7245.5</v>
      </c>
    </row>
    <row r="349" spans="1:51" x14ac:dyDescent="0.25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87167.46</v>
      </c>
      <c r="AY351" s="20">
        <v>827980.62</v>
      </c>
    </row>
    <row r="352" spans="1:51" x14ac:dyDescent="0.25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439</v>
      </c>
      <c r="AY355" s="20">
        <v>101673.22</v>
      </c>
    </row>
    <row r="356" spans="1:51" x14ac:dyDescent="0.25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2608728.5299999998</v>
      </c>
      <c r="AY356" s="17">
        <f>SUM(AY357:AY361)</f>
        <v>4257383.33</v>
      </c>
    </row>
    <row r="357" spans="1:51" x14ac:dyDescent="0.25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2608728.5299999998</v>
      </c>
      <c r="AY358" s="20">
        <v>4257383.33</v>
      </c>
    </row>
    <row r="359" spans="1:51" x14ac:dyDescent="0.25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1023482.6799999999</v>
      </c>
      <c r="AY362" s="17">
        <f>SUM(AY363:AY371)</f>
        <v>9665563</v>
      </c>
    </row>
    <row r="363" spans="1:51" x14ac:dyDescent="0.25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0</v>
      </c>
      <c r="AY363" s="20">
        <v>0</v>
      </c>
    </row>
    <row r="364" spans="1:51" x14ac:dyDescent="0.25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531798.12</v>
      </c>
      <c r="AY364" s="20">
        <v>3560055.05</v>
      </c>
    </row>
    <row r="365" spans="1:51" x14ac:dyDescent="0.25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79258.14</v>
      </c>
      <c r="AY366" s="20">
        <v>1764673.89</v>
      </c>
    </row>
    <row r="367" spans="1:51" x14ac:dyDescent="0.25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115023.09</v>
      </c>
      <c r="AY367" s="20">
        <v>108170</v>
      </c>
    </row>
    <row r="368" spans="1:51" x14ac:dyDescent="0.25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38323.5</v>
      </c>
    </row>
    <row r="369" spans="1:51" x14ac:dyDescent="0.25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297403.33</v>
      </c>
      <c r="AY371" s="20">
        <v>4194340.5599999996</v>
      </c>
    </row>
    <row r="372" spans="1:51" ht="15.75" x14ac:dyDescent="0.25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1181604.71</v>
      </c>
      <c r="AY372" s="13">
        <f>AY373+AY385+AY391+AY403+AY416+AY423+AY433+AY436+AY447</f>
        <v>15695895.209999999</v>
      </c>
    </row>
    <row r="373" spans="1:51" x14ac:dyDescent="0.25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581441</v>
      </c>
      <c r="AY385" s="15">
        <f>AY386+AY390</f>
        <v>6583272.0199999996</v>
      </c>
    </row>
    <row r="386" spans="1:51" x14ac:dyDescent="0.25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581441</v>
      </c>
      <c r="AY386" s="17">
        <f>SUM(AY387:AY389)</f>
        <v>6583272.0199999996</v>
      </c>
    </row>
    <row r="387" spans="1:51" x14ac:dyDescent="0.25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581441</v>
      </c>
      <c r="AY387" s="20">
        <v>6583272.0199999996</v>
      </c>
    </row>
    <row r="388" spans="1:51" x14ac:dyDescent="0.25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1510901.84</v>
      </c>
    </row>
    <row r="392" spans="1:51" x14ac:dyDescent="0.25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1510901.84</v>
      </c>
    </row>
    <row r="393" spans="1:51" x14ac:dyDescent="0.25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1510901.84</v>
      </c>
    </row>
    <row r="400" spans="1:51" x14ac:dyDescent="0.25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399053.91000000003</v>
      </c>
      <c r="AY403" s="15">
        <f>AY404+AY406+AY408+AY414</f>
        <v>5408052.7799999993</v>
      </c>
    </row>
    <row r="404" spans="1:51" x14ac:dyDescent="0.25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306690</v>
      </c>
      <c r="AY404" s="17">
        <f>SUM(AY405)</f>
        <v>4651550.51</v>
      </c>
    </row>
    <row r="405" spans="1:51" x14ac:dyDescent="0.25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306690</v>
      </c>
      <c r="AY405" s="20">
        <v>4651550.51</v>
      </c>
    </row>
    <row r="406" spans="1:51" x14ac:dyDescent="0.25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0</v>
      </c>
      <c r="AY406" s="17">
        <f>SUM(AY407)</f>
        <v>100379</v>
      </c>
    </row>
    <row r="407" spans="1:51" x14ac:dyDescent="0.25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0</v>
      </c>
      <c r="AY407" s="20">
        <v>100379</v>
      </c>
    </row>
    <row r="408" spans="1:51" x14ac:dyDescent="0.25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92363.91</v>
      </c>
      <c r="AY408" s="17">
        <f>SUM(AY409:AY413)</f>
        <v>656123.27</v>
      </c>
    </row>
    <row r="409" spans="1:51" x14ac:dyDescent="0.25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0</v>
      </c>
      <c r="AY409" s="20">
        <v>248797.13</v>
      </c>
    </row>
    <row r="410" spans="1:51" x14ac:dyDescent="0.25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92363.91</v>
      </c>
      <c r="AY411" s="20">
        <v>407326.14</v>
      </c>
    </row>
    <row r="412" spans="1:51" x14ac:dyDescent="0.25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201109.8</v>
      </c>
      <c r="AY416" s="15">
        <f>AY417+AY419+AY421</f>
        <v>2193668.5699999998</v>
      </c>
    </row>
    <row r="417" spans="1:51" x14ac:dyDescent="0.25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201109.8</v>
      </c>
      <c r="AY417" s="17">
        <f>SUM(AY418)</f>
        <v>2193668.5699999998</v>
      </c>
    </row>
    <row r="418" spans="1:51" x14ac:dyDescent="0.25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201109.8</v>
      </c>
      <c r="AY418" s="20">
        <v>2193668.5699999998</v>
      </c>
    </row>
    <row r="419" spans="1:51" x14ac:dyDescent="0.25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355862.01</v>
      </c>
      <c r="AY477" s="13">
        <f>AY478+AY489+AY494+AY499+AY502</f>
        <v>3442230.37</v>
      </c>
    </row>
    <row r="478" spans="1:51" x14ac:dyDescent="0.25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355862.01</v>
      </c>
      <c r="AY478" s="15">
        <f>AY479+AY483</f>
        <v>3442230.37</v>
      </c>
    </row>
    <row r="479" spans="1:51" x14ac:dyDescent="0.25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355862.01</v>
      </c>
      <c r="AY479" s="17">
        <f>SUM(AY480:AY482)</f>
        <v>3442230.37</v>
      </c>
    </row>
    <row r="480" spans="1:51" x14ac:dyDescent="0.25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355862.01</v>
      </c>
      <c r="AY480" s="20">
        <v>3442230.37</v>
      </c>
    </row>
    <row r="481" spans="1:51" x14ac:dyDescent="0.25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25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996</v>
      </c>
      <c r="B514" s="16" t="s">
        <v>997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1000</v>
      </c>
      <c r="B516" s="16" t="s">
        <v>1001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1020</v>
      </c>
      <c r="B526" s="21" t="s">
        <v>1021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SUM(AX527:AX535)</f>
        <v>0</v>
      </c>
      <c r="AY526" s="15">
        <f>SUM(AY527:AY535)</f>
        <v>0</v>
      </c>
    </row>
    <row r="527" spans="1:51" x14ac:dyDescent="0.25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25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25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75" x14ac:dyDescent="0.25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25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25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25">
      <c r="A539" s="29"/>
      <c r="B539" s="47" t="s">
        <v>1045</v>
      </c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  <c r="AT539" s="47"/>
      <c r="AU539" s="47"/>
      <c r="AV539" s="47"/>
      <c r="AW539" s="47"/>
      <c r="AX539" s="30">
        <f>AX186+AX372+AX453+AX477+AX507+AX536</f>
        <v>14897909.74</v>
      </c>
      <c r="AY539" s="30">
        <f>AY186+AY372+AY453+AY477+AY507+AY536</f>
        <v>149235000.91600001</v>
      </c>
    </row>
    <row r="540" spans="1:51" ht="16.5" customHeight="1" thickBot="1" x14ac:dyDescent="0.35">
      <c r="B540" s="48" t="s">
        <v>1046</v>
      </c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  <c r="AM540" s="48"/>
      <c r="AN540" s="48"/>
      <c r="AO540" s="48"/>
      <c r="AP540" s="48"/>
      <c r="AQ540" s="48"/>
      <c r="AR540" s="48"/>
      <c r="AS540" s="48"/>
      <c r="AT540" s="48"/>
      <c r="AU540" s="48"/>
      <c r="AV540" s="48"/>
      <c r="AW540" s="48"/>
      <c r="AX540" s="31">
        <f>AX184-AX539</f>
        <v>4331493.3100000042</v>
      </c>
      <c r="AY540" s="31">
        <f>AY184-AY539</f>
        <v>15115783.083999991</v>
      </c>
    </row>
    <row r="541" spans="1:51" ht="15.75" thickTop="1" x14ac:dyDescent="0.25"/>
    <row r="542" spans="1:51" ht="18.75" x14ac:dyDescent="0.3">
      <c r="B542" s="34" t="s">
        <v>1047</v>
      </c>
    </row>
    <row r="543" spans="1:51" x14ac:dyDescent="0.25">
      <c r="B543" s="1"/>
    </row>
    <row r="544" spans="1:51" x14ac:dyDescent="0.25">
      <c r="B544" s="1"/>
      <c r="AG544" s="44" t="s">
        <v>1055</v>
      </c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</row>
    <row r="545" spans="2:51" ht="8.25" customHeight="1" x14ac:dyDescent="0.25"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</row>
    <row r="546" spans="2:51" x14ac:dyDescent="0.25"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</row>
    <row r="547" spans="2:5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9" t="s">
        <v>1048</v>
      </c>
      <c r="AW547" s="49"/>
      <c r="AX547" s="49"/>
      <c r="AY547" s="49"/>
    </row>
    <row r="548" spans="2:5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50" t="s">
        <v>1051</v>
      </c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V548" s="50" t="s">
        <v>1052</v>
      </c>
      <c r="AW548" s="50"/>
      <c r="AX548" s="50"/>
      <c r="AY548" s="50"/>
    </row>
    <row r="549" spans="2:5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V549" s="51"/>
      <c r="AW549" s="51"/>
      <c r="AX549" s="51"/>
      <c r="AY549" s="51"/>
    </row>
    <row r="550" spans="2:51" ht="15.75" customHeight="1" x14ac:dyDescent="0.25">
      <c r="B550" s="35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45" t="s">
        <v>1053</v>
      </c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  <c r="AV550" s="45" t="s">
        <v>1054</v>
      </c>
      <c r="AW550" s="45"/>
      <c r="AX550" s="45"/>
      <c r="AY550" s="45"/>
    </row>
    <row r="551" spans="2:51" ht="15" customHeight="1" x14ac:dyDescent="0.25">
      <c r="D551" s="37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S551" s="37"/>
      <c r="AV551" s="45"/>
      <c r="AW551" s="45"/>
      <c r="AX551" s="45"/>
      <c r="AY551" s="45"/>
    </row>
    <row r="552" spans="2:51" x14ac:dyDescent="0.25"/>
    <row r="557" spans="2:51" x14ac:dyDescent="0.25"/>
    <row r="558" spans="2:51" x14ac:dyDescent="0.25"/>
    <row r="559" spans="2:51" x14ac:dyDescent="0.25"/>
    <row r="560" spans="2:51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</sheetData>
  <sheetProtection algorithmName="SHA-512" hashValue="pd4V+PHW3RT7tXyNimzIRcnahFCaXXm5PUvK4cFdT96bca34KUWGeh6UbxrhiYMQW/9rxk4/3A9hZqgnfNPRjQ==" saltValue="ff7LFoinh1yPcP3dMCY4Qw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9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TServer</cp:lastModifiedBy>
  <dcterms:created xsi:type="dcterms:W3CDTF">2023-01-26T20:58:39Z</dcterms:created>
  <dcterms:modified xsi:type="dcterms:W3CDTF">2023-07-14T18:46:29Z</dcterms:modified>
</cp:coreProperties>
</file>